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ournal" state="visible" r:id="rId4"/>
    <sheet sheetId="2" name="Kategorien" state="visible" r:id="rId5"/>
    <sheet sheetId="3" name="Übersicht nach Anlage EÜR" state="visible" r:id="rId6"/>
  </sheets>
  <definedNames>
    <definedName name="_xlnm.Print_Area" localSheetId="0">'Journal'!$A1:$G70</definedName>
    <definedName name="_xlnm.Print_Area" localSheetId="1">'Kategorien'!$A1:$A29</definedName>
    <definedName name="_xlnm.Print_Area" localSheetId="2">'Übersicht nach Anlage EÜR'!$A1:$B43</definedName>
  </definedName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F10" authorId="0">
      <text>
        <r>
          <t>Umsatzsteuer bzw. Vorsteuer laut Beleg. Als Kleinunternehmer leer lassen.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B34" authorId="0">
      <text>
        <r>
          <t>Homeoffice-Tage im Jahr: 6 € je Tag, höchstens 1260 € im Jahr</t>
        </r>
      </text>
    </comment>
  </commentList>
</comments>
</file>

<file path=xl/sharedStrings.xml><?xml version="1.0" encoding="utf-8"?>
<sst xmlns="http://schemas.openxmlformats.org/spreadsheetml/2006/main" count="81" uniqueCount="53">
  <si>
    <t>Einnahmen-Überschuss-Rechnung (EÜR)</t>
  </si>
  <si>
    <t>Trag jede Einnahme und Ausgabe mit dem Datum der Zahlung, Kategorie, Netto und Umsatzsteuer ins Journal ein. Die Übersicht ordnet alles den Gruppen der Anlage EÜR zu: Vereinnahmte Umsatzsteuer zählt zu den Einnahmen, gezahlte Vorsteuer und Zahlungen ans Finanzamt zu den Ausgaben. Bewirtung rechnet sie mit 70 %, die Homeoffice-Pauschale aus deinen Homeoffice-Tagen. Das ist eine Hilfe zur Vorbereitung, verbindlich ist die amtliche Anlage EÜR in ELSTER.</t>
  </si>
  <si>
    <t>Name/Firma</t>
  </si>
  <si>
    <t>Steuerjahr</t>
  </si>
  <si>
    <t>Kategorie bitte aus der Liste wählen (Pfeil in der Zelle), nicht frei eintippen. Als Datum zählt der Tag der Zahlung.</t>
  </si>
  <si>
    <t>Datum</t>
  </si>
  <si>
    <t>Beleg-Nr.</t>
  </si>
  <si>
    <t>Beschreibung</t>
  </si>
  <si>
    <t>Kategorie</t>
  </si>
  <si>
    <t>Netto</t>
  </si>
  <si>
    <t>USt</t>
  </si>
  <si>
    <t>Brutto</t>
  </si>
  <si>
    <t>Summe</t>
  </si>
  <si>
    <t>Umsatzsteuerpflichtige Betriebseinnahmen</t>
  </si>
  <si>
    <t>Umsatzsteuerfreie Betriebseinnahmen (auch § 13b UStG)</t>
  </si>
  <si>
    <t>Betriebseinnahmen als Kleinunternehmer (§ 19 UStG)</t>
  </si>
  <si>
    <t>Veräußerung oder Entnahme von Anlagevermögen</t>
  </si>
  <si>
    <t>Private Kfz-Nutzung</t>
  </si>
  <si>
    <t>Sonstige Sach-, Nutzungs- und Leistungsentnahmen</t>
  </si>
  <si>
    <t>Vom Finanzamt erstattete Umsatzsteuer</t>
  </si>
  <si>
    <t>Waren, Rohstoffe und Hilfsstoffe</t>
  </si>
  <si>
    <t>Bezogene Fremdleistungen</t>
  </si>
  <si>
    <t>Ausgaben für eigenes Personal</t>
  </si>
  <si>
    <t>Abschreibungen (AfA) und geringwertige Wirtschaftsgüter</t>
  </si>
  <si>
    <t>Raumkosten und sonstige Grundstücksaufwendungen</t>
  </si>
  <si>
    <t>Telekommunikation (Telefon, Internet)</t>
  </si>
  <si>
    <t>Reisekosten (Übernachtung, Reisenebenkosten)</t>
  </si>
  <si>
    <t>Fortbildung</t>
  </si>
  <si>
    <t>Rechts- und Steuerberatung, Buchführung</t>
  </si>
  <si>
    <t>Miete und Leasing beweglicher Wirtschaftsgüter (ohne Kfz)</t>
  </si>
  <si>
    <t>Beiträge, Gebühren, Abgaben und Versicherungen (ohne Kfz)</t>
  </si>
  <si>
    <t>Laufende EDV-Kosten</t>
  </si>
  <si>
    <t>Arbeitsmittel und Bürobedarf</t>
  </si>
  <si>
    <t>Werbekosten</t>
  </si>
  <si>
    <t>Schuldzinsen</t>
  </si>
  <si>
    <t>Kfz-Kosten (Leasing, Steuer, Versicherung, Kraftstoff, Reparatur)</t>
  </si>
  <si>
    <t>Betriebliche Fahrten mit privatem Pkw (0,30 € je km)</t>
  </si>
  <si>
    <t>Geschenke bis 50 € je Empfänger und Jahr</t>
  </si>
  <si>
    <t>Bewirtungskosten (voller Betrag)</t>
  </si>
  <si>
    <t>An das Finanzamt gezahlte Umsatzsteuer</t>
  </si>
  <si>
    <t>Übrige Betriebsausgaben</t>
  </si>
  <si>
    <t>Übersicht nach Anlage EÜR</t>
  </si>
  <si>
    <t>Betriebseinnahmen</t>
  </si>
  <si>
    <t>Vereinnahmte Umsatzsteuer, auch auf Entnahmen und private Kfz-Nutzung (USt-Spalte)</t>
  </si>
  <si>
    <t>Summe Betriebseinnahmen</t>
  </si>
  <si>
    <t>Betriebsausgaben</t>
  </si>
  <si>
    <t>Bewirtungskosten, davon abziehbar 70 % (§ 4 Abs. 5 Satz 1 Nr. 2 EStG)</t>
  </si>
  <si>
    <t>Homeoffice-Tage im Jahr</t>
  </si>
  <si>
    <t>Homeoffice-Pauschale: 6 € je Tag, höchstens 1.260 € (§ 4 Abs. 5 Satz 1 Nr. 6c EStG)</t>
  </si>
  <si>
    <t>Gezahlte Vorsteuer (USt-Spalte deiner Ausgaben)</t>
  </si>
  <si>
    <t>Summe Betriebsausgaben</t>
  </si>
  <si>
    <t>Gewinn (Betriebseinnahmen minus Betriebsausgaben)</t>
  </si>
  <si>
    <t>Kostenlose Vorlage von simplybills.de · Rechnungen als E-Rechnung in 1 Minute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</si>
</sst>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 &quot;€&quot;"/>
  </numFmts>
  <fonts count="8" x14ac:knownFonts="1">
    <font>
      <color theme="1"/>
      <family val="2"/>
      <scheme val="minor"/>
      <sz val="11"/>
      <name val="Calibri"/>
    </font>
    <font>
      <b/>
      <color rgb="FF1A1A1A"/>
      <sz val="16"/>
      <name val="Arial"/>
    </font>
    <font>
      <color rgb="FF6B6B6B"/>
      <sz val="9"/>
      <name val="Arial"/>
    </font>
    <font>
      <color rgb="FF1A1A1A"/>
      <sz val="10"/>
      <name val="Arial"/>
    </font>
    <font>
      <b/>
      <color rgb="FF1A1A1A"/>
      <sz val="9"/>
      <name val="Arial"/>
    </font>
    <font>
      <b/>
      <color rgb="FF1A1A1A"/>
      <sz val="10"/>
      <name val="Arial"/>
    </font>
    <font>
      <b/>
      <color rgb="FF1A1A1A"/>
      <sz val="11"/>
      <name val="Arial"/>
    </font>
    <font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E9F1EA"/>
      </patternFill>
    </fill>
    <fill>
      <patternFill patternType="solid">
        <fgColor rgb="FFF1F1F1"/>
      </patternFill>
    </fill>
  </fills>
  <borders count="6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/>
      <right/>
      <top/>
      <bottom style="thin">
        <color rgb="FF1A1A1A"/>
      </bottom>
      <diagonal/>
    </border>
    <border>
      <left/>
      <right/>
      <top/>
      <bottom style="thin">
        <color rgb="FFDDDDDD"/>
      </bottom>
      <diagonal/>
    </border>
    <border>
      <left/>
      <right/>
      <top style="thin">
        <color rgb="FF1A1A1A"/>
      </top>
      <bottom/>
      <diagonal/>
    </border>
    <border>
      <left/>
      <right/>
      <top style="thin">
        <color rgb="FFDDDDDD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right" vertical="center"/>
    </xf>
    <xf numFmtId="164" fontId="3" fillId="2" borderId="3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165" fontId="3" fillId="2" borderId="3" xfId="0" applyNumberFormat="1" applyFont="1" applyFill="1" applyBorder="1" applyAlignment="1">
      <alignment horizontal="right" vertical="center"/>
    </xf>
    <xf numFmtId="165" fontId="3" fillId="0" borderId="3" xfId="0" applyNumberFormat="1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165" fontId="5" fillId="0" borderId="4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165" fontId="3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165" fontId="5" fillId="0" borderId="5" xfId="0" applyNumberFormat="1" applyFont="1" applyBorder="1" applyAlignment="1">
      <alignment horizontal="right" vertical="center"/>
    </xf>
    <xf numFmtId="1" fontId="3" fillId="2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simplybills.de" TargetMode="External"/><Relationship Id="rId2" Type="http://schemas.openxmlformats.org/officeDocument/2006/relationships/comments" Target="../comments3.xml"/><Relationship Id="rId3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0"/>
  <sheetViews>
    <sheetView workbookViewId="0" showGridLines="0"/>
  </sheetViews>
  <sheetFormatPr defaultRowHeight="15" outlineLevelRow="0" outlineLevelCol="0" x14ac:dyDescent="55"/>
  <cols>
    <col min="1" max="2" width="8" customWidth="1"/>
    <col min="3" max="3" width="20" customWidth="1"/>
    <col min="4" max="4" width="25" customWidth="1"/>
    <col min="5" max="5" width="7" customWidth="1"/>
    <col min="6" max="6" width="6" customWidth="1"/>
    <col min="7" max="7" width="7" customWidth="1"/>
  </cols>
  <sheetData>
    <row r="1" ht="26" customHeight="1" spans="1:1" x14ac:dyDescent="0.25">
      <c r="A1" s="1" t="s">
        <v>0</v>
      </c>
    </row>
    <row r="2" ht="28" customHeight="1" spans="1:7" x14ac:dyDescent="0.25">
      <c r="A2" s="2" t="s">
        <v>1</v>
      </c>
      <c r="B2" s="2"/>
      <c r="C2" s="2"/>
      <c r="D2" s="2"/>
      <c r="E2" s="2"/>
      <c r="F2" s="2"/>
      <c r="G2" s="2"/>
    </row>
    <row r="4" spans="1:4" x14ac:dyDescent="0.25">
      <c r="A4" s="3" t="s">
        <v>2</v>
      </c>
      <c r="B4" s="4"/>
      <c r="C4" s="4"/>
      <c r="D4" s="4"/>
    </row>
    <row r="5" spans="1:4" x14ac:dyDescent="0.25">
      <c r="A5" s="3" t="s">
        <v>3</v>
      </c>
      <c r="B5" s="4"/>
      <c r="C5" s="4"/>
      <c r="D5" s="4"/>
    </row>
    <row r="7" ht="28" customHeight="1" spans="1:7" x14ac:dyDescent="0.25">
      <c r="A7" s="2" t="s">
        <v>4</v>
      </c>
      <c r="B7" s="2"/>
      <c r="C7" s="2"/>
      <c r="D7" s="2"/>
      <c r="E7" s="2"/>
      <c r="F7" s="2"/>
      <c r="G7" s="2"/>
    </row>
    <row r="9" spans="1:7" x14ac:dyDescent="0.25">
      <c r="A9" s="5" t="s">
        <v>5</v>
      </c>
      <c r="B9" s="5" t="s">
        <v>6</v>
      </c>
      <c r="C9" s="5" t="s">
        <v>7</v>
      </c>
      <c r="D9" s="5" t="s">
        <v>8</v>
      </c>
      <c r="E9" s="6" t="s">
        <v>9</v>
      </c>
      <c r="F9" s="6" t="s">
        <v>10</v>
      </c>
      <c r="G9" s="6" t="s">
        <v>11</v>
      </c>
    </row>
    <row r="10" spans="1:7" x14ac:dyDescent="0.25">
      <c r="A10" s="7"/>
      <c r="B10" s="8"/>
      <c r="C10" s="8"/>
      <c r="D10" s="8"/>
      <c r="E10" s="9"/>
      <c r="F10" s="9"/>
      <c r="G10" s="10">
        <f>IF(E10="","",E10+IF(F10="",0,F10))</f>
      </c>
    </row>
    <row r="11" spans="1:7" x14ac:dyDescent="0.25">
      <c r="A11" s="7"/>
      <c r="B11" s="8"/>
      <c r="C11" s="8"/>
      <c r="D11" s="8"/>
      <c r="E11" s="9"/>
      <c r="F11" s="9"/>
      <c r="G11" s="10">
        <f>IF(E11="","",E11+IF(F11="",0,F11))</f>
      </c>
    </row>
    <row r="12" spans="1:7" x14ac:dyDescent="0.25">
      <c r="A12" s="7"/>
      <c r="B12" s="8"/>
      <c r="C12" s="8"/>
      <c r="D12" s="8"/>
      <c r="E12" s="9"/>
      <c r="F12" s="9"/>
      <c r="G12" s="10">
        <f>IF(E12="","",E12+IF(F12="",0,F12))</f>
      </c>
    </row>
    <row r="13" spans="1:7" x14ac:dyDescent="0.25">
      <c r="A13" s="7"/>
      <c r="B13" s="8"/>
      <c r="C13" s="8"/>
      <c r="D13" s="8"/>
      <c r="E13" s="9"/>
      <c r="F13" s="9"/>
      <c r="G13" s="10">
        <f>IF(E13="","",E13+IF(F13="",0,F13))</f>
      </c>
    </row>
    <row r="14" spans="1:7" x14ac:dyDescent="0.25">
      <c r="A14" s="7"/>
      <c r="B14" s="8"/>
      <c r="C14" s="8"/>
      <c r="D14" s="8"/>
      <c r="E14" s="9"/>
      <c r="F14" s="9"/>
      <c r="G14" s="10">
        <f>IF(E14="","",E14+IF(F14="",0,F14))</f>
      </c>
    </row>
    <row r="15" spans="1:7" x14ac:dyDescent="0.25">
      <c r="A15" s="7"/>
      <c r="B15" s="8"/>
      <c r="C15" s="8"/>
      <c r="D15" s="8"/>
      <c r="E15" s="9"/>
      <c r="F15" s="9"/>
      <c r="G15" s="10">
        <f>IF(E15="","",E15+IF(F15="",0,F15))</f>
      </c>
    </row>
    <row r="16" spans="1:7" x14ac:dyDescent="0.25">
      <c r="A16" s="7"/>
      <c r="B16" s="8"/>
      <c r="C16" s="8"/>
      <c r="D16" s="8"/>
      <c r="E16" s="9"/>
      <c r="F16" s="9"/>
      <c r="G16" s="10">
        <f>IF(E16="","",E16+IF(F16="",0,F16))</f>
      </c>
    </row>
    <row r="17" spans="1:7" x14ac:dyDescent="0.25">
      <c r="A17" s="7"/>
      <c r="B17" s="8"/>
      <c r="C17" s="8"/>
      <c r="D17" s="8"/>
      <c r="E17" s="9"/>
      <c r="F17" s="9"/>
      <c r="G17" s="10">
        <f>IF(E17="","",E17+IF(F17="",0,F17))</f>
      </c>
    </row>
    <row r="18" spans="1:7" x14ac:dyDescent="0.25">
      <c r="A18" s="7"/>
      <c r="B18" s="8"/>
      <c r="C18" s="8"/>
      <c r="D18" s="8"/>
      <c r="E18" s="9"/>
      <c r="F18" s="9"/>
      <c r="G18" s="10">
        <f>IF(E18="","",E18+IF(F18="",0,F18))</f>
      </c>
    </row>
    <row r="19" spans="1:7" x14ac:dyDescent="0.25">
      <c r="A19" s="7"/>
      <c r="B19" s="8"/>
      <c r="C19" s="8"/>
      <c r="D19" s="8"/>
      <c r="E19" s="9"/>
      <c r="F19" s="9"/>
      <c r="G19" s="10">
        <f>IF(E19="","",E19+IF(F19="",0,F19))</f>
      </c>
    </row>
    <row r="20" spans="1:7" x14ac:dyDescent="0.25">
      <c r="A20" s="7"/>
      <c r="B20" s="8"/>
      <c r="C20" s="8"/>
      <c r="D20" s="8"/>
      <c r="E20" s="9"/>
      <c r="F20" s="9"/>
      <c r="G20" s="10">
        <f>IF(E20="","",E20+IF(F20="",0,F20))</f>
      </c>
    </row>
    <row r="21" spans="1:7" x14ac:dyDescent="0.25">
      <c r="A21" s="7"/>
      <c r="B21" s="8"/>
      <c r="C21" s="8"/>
      <c r="D21" s="8"/>
      <c r="E21" s="9"/>
      <c r="F21" s="9"/>
      <c r="G21" s="10">
        <f>IF(E21="","",E21+IF(F21="",0,F21))</f>
      </c>
    </row>
    <row r="22" spans="1:7" x14ac:dyDescent="0.25">
      <c r="A22" s="7"/>
      <c r="B22" s="8"/>
      <c r="C22" s="8"/>
      <c r="D22" s="8"/>
      <c r="E22" s="9"/>
      <c r="F22" s="9"/>
      <c r="G22" s="10">
        <f>IF(E22="","",E22+IF(F22="",0,F22))</f>
      </c>
    </row>
    <row r="23" spans="1:7" x14ac:dyDescent="0.25">
      <c r="A23" s="7"/>
      <c r="B23" s="8"/>
      <c r="C23" s="8"/>
      <c r="D23" s="8"/>
      <c r="E23" s="9"/>
      <c r="F23" s="9"/>
      <c r="G23" s="10">
        <f>IF(E23="","",E23+IF(F23="",0,F23))</f>
      </c>
    </row>
    <row r="24" spans="1:7" x14ac:dyDescent="0.25">
      <c r="A24" s="7"/>
      <c r="B24" s="8"/>
      <c r="C24" s="8"/>
      <c r="D24" s="8"/>
      <c r="E24" s="9"/>
      <c r="F24" s="9"/>
      <c r="G24" s="10">
        <f>IF(E24="","",E24+IF(F24="",0,F24))</f>
      </c>
    </row>
    <row r="25" spans="1:7" x14ac:dyDescent="0.25">
      <c r="A25" s="7"/>
      <c r="B25" s="8"/>
      <c r="C25" s="8"/>
      <c r="D25" s="8"/>
      <c r="E25" s="9"/>
      <c r="F25" s="9"/>
      <c r="G25" s="10">
        <f>IF(E25="","",E25+IF(F25="",0,F25))</f>
      </c>
    </row>
    <row r="26" spans="1:7" x14ac:dyDescent="0.25">
      <c r="A26" s="7"/>
      <c r="B26" s="8"/>
      <c r="C26" s="8"/>
      <c r="D26" s="8"/>
      <c r="E26" s="9"/>
      <c r="F26" s="9"/>
      <c r="G26" s="10">
        <f>IF(E26="","",E26+IF(F26="",0,F26))</f>
      </c>
    </row>
    <row r="27" spans="1:7" x14ac:dyDescent="0.25">
      <c r="A27" s="7"/>
      <c r="B27" s="8"/>
      <c r="C27" s="8"/>
      <c r="D27" s="8"/>
      <c r="E27" s="9"/>
      <c r="F27" s="9"/>
      <c r="G27" s="10">
        <f>IF(E27="","",E27+IF(F27="",0,F27))</f>
      </c>
    </row>
    <row r="28" spans="1:7" x14ac:dyDescent="0.25">
      <c r="A28" s="7"/>
      <c r="B28" s="8"/>
      <c r="C28" s="8"/>
      <c r="D28" s="8"/>
      <c r="E28" s="9"/>
      <c r="F28" s="9"/>
      <c r="G28" s="10">
        <f>IF(E28="","",E28+IF(F28="",0,F28))</f>
      </c>
    </row>
    <row r="29" spans="1:7" x14ac:dyDescent="0.25">
      <c r="A29" s="7"/>
      <c r="B29" s="8"/>
      <c r="C29" s="8"/>
      <c r="D29" s="8"/>
      <c r="E29" s="9"/>
      <c r="F29" s="9"/>
      <c r="G29" s="10">
        <f>IF(E29="","",E29+IF(F29="",0,F29))</f>
      </c>
    </row>
    <row r="30" spans="1:7" x14ac:dyDescent="0.25">
      <c r="A30" s="7"/>
      <c r="B30" s="8"/>
      <c r="C30" s="8"/>
      <c r="D30" s="8"/>
      <c r="E30" s="9"/>
      <c r="F30" s="9"/>
      <c r="G30" s="10">
        <f>IF(E30="","",E30+IF(F30="",0,F30))</f>
      </c>
    </row>
    <row r="31" spans="1:7" x14ac:dyDescent="0.25">
      <c r="A31" s="7"/>
      <c r="B31" s="8"/>
      <c r="C31" s="8"/>
      <c r="D31" s="8"/>
      <c r="E31" s="9"/>
      <c r="F31" s="9"/>
      <c r="G31" s="10">
        <f>IF(E31="","",E31+IF(F31="",0,F31))</f>
      </c>
    </row>
    <row r="32" spans="1:7" x14ac:dyDescent="0.25">
      <c r="A32" s="7"/>
      <c r="B32" s="8"/>
      <c r="C32" s="8"/>
      <c r="D32" s="8"/>
      <c r="E32" s="9"/>
      <c r="F32" s="9"/>
      <c r="G32" s="10">
        <f>IF(E32="","",E32+IF(F32="",0,F32))</f>
      </c>
    </row>
    <row r="33" spans="1:7" x14ac:dyDescent="0.25">
      <c r="A33" s="7"/>
      <c r="B33" s="8"/>
      <c r="C33" s="8"/>
      <c r="D33" s="8"/>
      <c r="E33" s="9"/>
      <c r="F33" s="9"/>
      <c r="G33" s="10">
        <f>IF(E33="","",E33+IF(F33="",0,F33))</f>
      </c>
    </row>
    <row r="34" spans="1:7" x14ac:dyDescent="0.25">
      <c r="A34" s="7"/>
      <c r="B34" s="8"/>
      <c r="C34" s="8"/>
      <c r="D34" s="8"/>
      <c r="E34" s="9"/>
      <c r="F34" s="9"/>
      <c r="G34" s="10">
        <f>IF(E34="","",E34+IF(F34="",0,F34))</f>
      </c>
    </row>
    <row r="35" spans="1:7" x14ac:dyDescent="0.25">
      <c r="A35" s="7"/>
      <c r="B35" s="8"/>
      <c r="C35" s="8"/>
      <c r="D35" s="8"/>
      <c r="E35" s="9"/>
      <c r="F35" s="9"/>
      <c r="G35" s="10">
        <f>IF(E35="","",E35+IF(F35="",0,F35))</f>
      </c>
    </row>
    <row r="36" spans="1:7" x14ac:dyDescent="0.25">
      <c r="A36" s="7"/>
      <c r="B36" s="8"/>
      <c r="C36" s="8"/>
      <c r="D36" s="8"/>
      <c r="E36" s="9"/>
      <c r="F36" s="9"/>
      <c r="G36" s="10">
        <f>IF(E36="","",E36+IF(F36="",0,F36))</f>
      </c>
    </row>
    <row r="37" spans="1:7" x14ac:dyDescent="0.25">
      <c r="A37" s="7"/>
      <c r="B37" s="8"/>
      <c r="C37" s="8"/>
      <c r="D37" s="8"/>
      <c r="E37" s="9"/>
      <c r="F37" s="9"/>
      <c r="G37" s="10">
        <f>IF(E37="","",E37+IF(F37="",0,F37))</f>
      </c>
    </row>
    <row r="38" spans="1:7" x14ac:dyDescent="0.25">
      <c r="A38" s="7"/>
      <c r="B38" s="8"/>
      <c r="C38" s="8"/>
      <c r="D38" s="8"/>
      <c r="E38" s="9"/>
      <c r="F38" s="9"/>
      <c r="G38" s="10">
        <f>IF(E38="","",E38+IF(F38="",0,F38))</f>
      </c>
    </row>
    <row r="39" spans="1:7" x14ac:dyDescent="0.25">
      <c r="A39" s="7"/>
      <c r="B39" s="8"/>
      <c r="C39" s="8"/>
      <c r="D39" s="8"/>
      <c r="E39" s="9"/>
      <c r="F39" s="9"/>
      <c r="G39" s="10">
        <f>IF(E39="","",E39+IF(F39="",0,F39))</f>
      </c>
    </row>
    <row r="40" spans="1:7" x14ac:dyDescent="0.25">
      <c r="A40" s="7"/>
      <c r="B40" s="8"/>
      <c r="C40" s="8"/>
      <c r="D40" s="8"/>
      <c r="E40" s="9"/>
      <c r="F40" s="9"/>
      <c r="G40" s="10">
        <f>IF(E40="","",E40+IF(F40="",0,F40))</f>
      </c>
    </row>
    <row r="41" spans="1:7" x14ac:dyDescent="0.25">
      <c r="A41" s="7"/>
      <c r="B41" s="8"/>
      <c r="C41" s="8"/>
      <c r="D41" s="8"/>
      <c r="E41" s="9"/>
      <c r="F41" s="9"/>
      <c r="G41" s="10">
        <f>IF(E41="","",E41+IF(F41="",0,F41))</f>
      </c>
    </row>
    <row r="42" spans="1:7" x14ac:dyDescent="0.25">
      <c r="A42" s="7"/>
      <c r="B42" s="8"/>
      <c r="C42" s="8"/>
      <c r="D42" s="8"/>
      <c r="E42" s="9"/>
      <c r="F42" s="9"/>
      <c r="G42" s="10">
        <f>IF(E42="","",E42+IF(F42="",0,F42))</f>
      </c>
    </row>
    <row r="43" spans="1:7" x14ac:dyDescent="0.25">
      <c r="A43" s="7"/>
      <c r="B43" s="8"/>
      <c r="C43" s="8"/>
      <c r="D43" s="8"/>
      <c r="E43" s="9"/>
      <c r="F43" s="9"/>
      <c r="G43" s="10">
        <f>IF(E43="","",E43+IF(F43="",0,F43))</f>
      </c>
    </row>
    <row r="44" spans="1:7" x14ac:dyDescent="0.25">
      <c r="A44" s="7"/>
      <c r="B44" s="8"/>
      <c r="C44" s="8"/>
      <c r="D44" s="8"/>
      <c r="E44" s="9"/>
      <c r="F44" s="9"/>
      <c r="G44" s="10">
        <f>IF(E44="","",E44+IF(F44="",0,F44))</f>
      </c>
    </row>
    <row r="45" spans="1:7" x14ac:dyDescent="0.25">
      <c r="A45" s="7"/>
      <c r="B45" s="8"/>
      <c r="C45" s="8"/>
      <c r="D45" s="8"/>
      <c r="E45" s="9"/>
      <c r="F45" s="9"/>
      <c r="G45" s="10">
        <f>IF(E45="","",E45+IF(F45="",0,F45))</f>
      </c>
    </row>
    <row r="46" spans="1:7" x14ac:dyDescent="0.25">
      <c r="A46" s="7"/>
      <c r="B46" s="8"/>
      <c r="C46" s="8"/>
      <c r="D46" s="8"/>
      <c r="E46" s="9"/>
      <c r="F46" s="9"/>
      <c r="G46" s="10">
        <f>IF(E46="","",E46+IF(F46="",0,F46))</f>
      </c>
    </row>
    <row r="47" spans="1:7" x14ac:dyDescent="0.25">
      <c r="A47" s="7"/>
      <c r="B47" s="8"/>
      <c r="C47" s="8"/>
      <c r="D47" s="8"/>
      <c r="E47" s="9"/>
      <c r="F47" s="9"/>
      <c r="G47" s="10">
        <f>IF(E47="","",E47+IF(F47="",0,F47))</f>
      </c>
    </row>
    <row r="48" spans="1:7" x14ac:dyDescent="0.25">
      <c r="A48" s="7"/>
      <c r="B48" s="8"/>
      <c r="C48" s="8"/>
      <c r="D48" s="8"/>
      <c r="E48" s="9"/>
      <c r="F48" s="9"/>
      <c r="G48" s="10">
        <f>IF(E48="","",E48+IF(F48="",0,F48))</f>
      </c>
    </row>
    <row r="49" spans="1:7" x14ac:dyDescent="0.25">
      <c r="A49" s="7"/>
      <c r="B49" s="8"/>
      <c r="C49" s="8"/>
      <c r="D49" s="8"/>
      <c r="E49" s="9"/>
      <c r="F49" s="9"/>
      <c r="G49" s="10">
        <f>IF(E49="","",E49+IF(F49="",0,F49))</f>
      </c>
    </row>
    <row r="50" spans="1:7" x14ac:dyDescent="0.25">
      <c r="A50" s="7"/>
      <c r="B50" s="8"/>
      <c r="C50" s="8"/>
      <c r="D50" s="8"/>
      <c r="E50" s="9"/>
      <c r="F50" s="9"/>
      <c r="G50" s="10">
        <f>IF(E50="","",E50+IF(F50="",0,F50))</f>
      </c>
    </row>
    <row r="51" spans="1:7" x14ac:dyDescent="0.25">
      <c r="A51" s="7"/>
      <c r="B51" s="8"/>
      <c r="C51" s="8"/>
      <c r="D51" s="8"/>
      <c r="E51" s="9"/>
      <c r="F51" s="9"/>
      <c r="G51" s="10">
        <f>IF(E51="","",E51+IF(F51="",0,F51))</f>
      </c>
    </row>
    <row r="52" spans="1:7" x14ac:dyDescent="0.25">
      <c r="A52" s="7"/>
      <c r="B52" s="8"/>
      <c r="C52" s="8"/>
      <c r="D52" s="8"/>
      <c r="E52" s="9"/>
      <c r="F52" s="9"/>
      <c r="G52" s="10">
        <f>IF(E52="","",E52+IF(F52="",0,F52))</f>
      </c>
    </row>
    <row r="53" spans="1:7" x14ac:dyDescent="0.25">
      <c r="A53" s="7"/>
      <c r="B53" s="8"/>
      <c r="C53" s="8"/>
      <c r="D53" s="8"/>
      <c r="E53" s="9"/>
      <c r="F53" s="9"/>
      <c r="G53" s="10">
        <f>IF(E53="","",E53+IF(F53="",0,F53))</f>
      </c>
    </row>
    <row r="54" spans="1:7" x14ac:dyDescent="0.25">
      <c r="A54" s="7"/>
      <c r="B54" s="8"/>
      <c r="C54" s="8"/>
      <c r="D54" s="8"/>
      <c r="E54" s="9"/>
      <c r="F54" s="9"/>
      <c r="G54" s="10">
        <f>IF(E54="","",E54+IF(F54="",0,F54))</f>
      </c>
    </row>
    <row r="55" spans="1:7" x14ac:dyDescent="0.25">
      <c r="A55" s="7"/>
      <c r="B55" s="8"/>
      <c r="C55" s="8"/>
      <c r="D55" s="8"/>
      <c r="E55" s="9"/>
      <c r="F55" s="9"/>
      <c r="G55" s="10">
        <f>IF(E55="","",E55+IF(F55="",0,F55))</f>
      </c>
    </row>
    <row r="56" spans="1:7" x14ac:dyDescent="0.25">
      <c r="A56" s="7"/>
      <c r="B56" s="8"/>
      <c r="C56" s="8"/>
      <c r="D56" s="8"/>
      <c r="E56" s="9"/>
      <c r="F56" s="9"/>
      <c r="G56" s="10">
        <f>IF(E56="","",E56+IF(F56="",0,F56))</f>
      </c>
    </row>
    <row r="57" spans="1:7" x14ac:dyDescent="0.25">
      <c r="A57" s="7"/>
      <c r="B57" s="8"/>
      <c r="C57" s="8"/>
      <c r="D57" s="8"/>
      <c r="E57" s="9"/>
      <c r="F57" s="9"/>
      <c r="G57" s="10">
        <f>IF(E57="","",E57+IF(F57="",0,F57))</f>
      </c>
    </row>
    <row r="58" spans="1:7" x14ac:dyDescent="0.25">
      <c r="A58" s="7"/>
      <c r="B58" s="8"/>
      <c r="C58" s="8"/>
      <c r="D58" s="8"/>
      <c r="E58" s="9"/>
      <c r="F58" s="9"/>
      <c r="G58" s="10">
        <f>IF(E58="","",E58+IF(F58="",0,F58))</f>
      </c>
    </row>
    <row r="59" spans="1:7" x14ac:dyDescent="0.25">
      <c r="A59" s="7"/>
      <c r="B59" s="8"/>
      <c r="C59" s="8"/>
      <c r="D59" s="8"/>
      <c r="E59" s="9"/>
      <c r="F59" s="9"/>
      <c r="G59" s="10">
        <f>IF(E59="","",E59+IF(F59="",0,F59))</f>
      </c>
    </row>
    <row r="60" spans="1:7" x14ac:dyDescent="0.25">
      <c r="A60" s="7"/>
      <c r="B60" s="8"/>
      <c r="C60" s="8"/>
      <c r="D60" s="8"/>
      <c r="E60" s="9"/>
      <c r="F60" s="9"/>
      <c r="G60" s="10">
        <f>IF(E60="","",E60+IF(F60="",0,F60))</f>
      </c>
    </row>
    <row r="61" spans="1:7" x14ac:dyDescent="0.25">
      <c r="A61" s="7"/>
      <c r="B61" s="8"/>
      <c r="C61" s="8"/>
      <c r="D61" s="8"/>
      <c r="E61" s="9"/>
      <c r="F61" s="9"/>
      <c r="G61" s="10">
        <f>IF(E61="","",E61+IF(F61="",0,F61))</f>
      </c>
    </row>
    <row r="62" spans="1:7" x14ac:dyDescent="0.25">
      <c r="A62" s="7"/>
      <c r="B62" s="8"/>
      <c r="C62" s="8"/>
      <c r="D62" s="8"/>
      <c r="E62" s="9"/>
      <c r="F62" s="9"/>
      <c r="G62" s="10">
        <f>IF(E62="","",E62+IF(F62="",0,F62))</f>
      </c>
    </row>
    <row r="63" spans="1:7" x14ac:dyDescent="0.25">
      <c r="A63" s="7"/>
      <c r="B63" s="8"/>
      <c r="C63" s="8"/>
      <c r="D63" s="8"/>
      <c r="E63" s="9"/>
      <c r="F63" s="9"/>
      <c r="G63" s="10">
        <f>IF(E63="","",E63+IF(F63="",0,F63))</f>
      </c>
    </row>
    <row r="64" spans="1:7" x14ac:dyDescent="0.25">
      <c r="A64" s="7"/>
      <c r="B64" s="8"/>
      <c r="C64" s="8"/>
      <c r="D64" s="8"/>
      <c r="E64" s="9"/>
      <c r="F64" s="9"/>
      <c r="G64" s="10">
        <f>IF(E64="","",E64+IF(F64="",0,F64))</f>
      </c>
    </row>
    <row r="65" spans="1:7" x14ac:dyDescent="0.25">
      <c r="A65" s="7"/>
      <c r="B65" s="8"/>
      <c r="C65" s="8"/>
      <c r="D65" s="8"/>
      <c r="E65" s="9"/>
      <c r="F65" s="9"/>
      <c r="G65" s="10">
        <f>IF(E65="","",E65+IF(F65="",0,F65))</f>
      </c>
    </row>
    <row r="66" spans="1:7" x14ac:dyDescent="0.25">
      <c r="A66" s="7"/>
      <c r="B66" s="8"/>
      <c r="C66" s="8"/>
      <c r="D66" s="8"/>
      <c r="E66" s="9"/>
      <c r="F66" s="9"/>
      <c r="G66" s="10">
        <f>IF(E66="","",E66+IF(F66="",0,F66))</f>
      </c>
    </row>
    <row r="67" spans="1:7" x14ac:dyDescent="0.25">
      <c r="A67" s="7"/>
      <c r="B67" s="8"/>
      <c r="C67" s="8"/>
      <c r="D67" s="8"/>
      <c r="E67" s="9"/>
      <c r="F67" s="9"/>
      <c r="G67" s="10">
        <f>IF(E67="","",E67+IF(F67="",0,F67))</f>
      </c>
    </row>
    <row r="68" spans="1:7" x14ac:dyDescent="0.25">
      <c r="A68" s="7"/>
      <c r="B68" s="8"/>
      <c r="C68" s="8"/>
      <c r="D68" s="8"/>
      <c r="E68" s="9"/>
      <c r="F68" s="9"/>
      <c r="G68" s="10">
        <f>IF(E68="","",E68+IF(F68="",0,F68))</f>
      </c>
    </row>
    <row r="69" spans="1:7" x14ac:dyDescent="0.25">
      <c r="A69" s="7"/>
      <c r="B69" s="8"/>
      <c r="C69" s="8"/>
      <c r="D69" s="8"/>
      <c r="E69" s="9"/>
      <c r="F69" s="9"/>
      <c r="G69" s="10">
        <f>IF(E69="","",E69+IF(F69="",0,F69))</f>
      </c>
    </row>
    <row r="70" spans="4:7" x14ac:dyDescent="0.25">
      <c r="D70" s="11" t="s">
        <v>12</v>
      </c>
      <c r="E70" s="12">
        <f>SUM(E10:E69)</f>
      </c>
      <c r="F70" s="12">
        <f>SUM(F10:F69)</f>
      </c>
      <c r="G70" s="12">
        <f>SUM(G10:G69)</f>
      </c>
    </row>
  </sheetData>
  <mergeCells count="4">
    <mergeCell ref="A2:G2"/>
    <mergeCell ref="B4:D4"/>
    <mergeCell ref="B5:D5"/>
    <mergeCell ref="A7:G7"/>
  </mergeCells>
  <dataValidations count="1">
    <dataValidation type="list" allowBlank="1" showErrorMessage="1" errorStyle="stop" errorTitle="Ungültige Eingabe" error="Bitte eine Kategorie aus der Liste wählen." sqref="D10:D69">
      <formula1>'Kategorien'!$A$2:$A$29</formula1>
    </dataValidation>
  </dataValidations>
  <printOptions horizontalCentered="1"/>
  <pageMargins left="0.6" right="0.5" top="0.6" bottom="0.7" header="0.3" footer="0.3"/>
  <pageSetup paperSize="9" orientation="portrait" horizontalDpi="4294967295" verticalDpi="4294967295" scale="100" fitToWidth="1" fitToHeight="0"/>
  <headerFooter>
    <oddFooter>&amp;R&amp;8Seite &amp;P von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29"/>
  <sheetViews>
    <sheetView workbookViewId="0" showGridLines="0"/>
  </sheetViews>
  <sheetFormatPr defaultRowHeight="15" outlineLevelRow="0" outlineLevelCol="0" x14ac:dyDescent="55"/>
  <cols>
    <col min="1" max="1" width="46" customWidth="1"/>
  </cols>
  <sheetData>
    <row r="1" spans="1:1" x14ac:dyDescent="0.25">
      <c r="A1" s="5" t="s">
        <v>8</v>
      </c>
    </row>
    <row r="2" spans="1:1" x14ac:dyDescent="0.25">
      <c r="A2" s="13" t="s">
        <v>13</v>
      </c>
    </row>
    <row r="3" spans="1:1" x14ac:dyDescent="0.25">
      <c r="A3" s="13" t="s">
        <v>14</v>
      </c>
    </row>
    <row r="4" spans="1:1" x14ac:dyDescent="0.25">
      <c r="A4" s="13" t="s">
        <v>15</v>
      </c>
    </row>
    <row r="5" spans="1:1" x14ac:dyDescent="0.25">
      <c r="A5" s="13" t="s">
        <v>16</v>
      </c>
    </row>
    <row r="6" spans="1:1" x14ac:dyDescent="0.25">
      <c r="A6" s="13" t="s">
        <v>17</v>
      </c>
    </row>
    <row r="7" spans="1:1" x14ac:dyDescent="0.25">
      <c r="A7" s="13" t="s">
        <v>18</v>
      </c>
    </row>
    <row r="8" spans="1:1" x14ac:dyDescent="0.25">
      <c r="A8" s="13" t="s">
        <v>19</v>
      </c>
    </row>
    <row r="9" spans="1:1" x14ac:dyDescent="0.25">
      <c r="A9" s="13" t="s">
        <v>20</v>
      </c>
    </row>
    <row r="10" spans="1:1" x14ac:dyDescent="0.25">
      <c r="A10" s="13" t="s">
        <v>21</v>
      </c>
    </row>
    <row r="11" spans="1:1" x14ac:dyDescent="0.25">
      <c r="A11" s="13" t="s">
        <v>22</v>
      </c>
    </row>
    <row r="12" spans="1:1" x14ac:dyDescent="0.25">
      <c r="A12" s="13" t="s">
        <v>23</v>
      </c>
    </row>
    <row r="13" spans="1:1" x14ac:dyDescent="0.25">
      <c r="A13" s="13" t="s">
        <v>24</v>
      </c>
    </row>
    <row r="14" spans="1:1" x14ac:dyDescent="0.25">
      <c r="A14" s="13" t="s">
        <v>25</v>
      </c>
    </row>
    <row r="15" spans="1:1" x14ac:dyDescent="0.25">
      <c r="A15" s="13" t="s">
        <v>26</v>
      </c>
    </row>
    <row r="16" spans="1:1" x14ac:dyDescent="0.25">
      <c r="A16" s="13" t="s">
        <v>27</v>
      </c>
    </row>
    <row r="17" spans="1:1" x14ac:dyDescent="0.25">
      <c r="A17" s="13" t="s">
        <v>28</v>
      </c>
    </row>
    <row r="18" spans="1:1" x14ac:dyDescent="0.25">
      <c r="A18" s="13" t="s">
        <v>29</v>
      </c>
    </row>
    <row r="19" spans="1:1" x14ac:dyDescent="0.25">
      <c r="A19" s="13" t="s">
        <v>30</v>
      </c>
    </row>
    <row r="20" spans="1:1" x14ac:dyDescent="0.25">
      <c r="A20" s="13" t="s">
        <v>31</v>
      </c>
    </row>
    <row r="21" spans="1:1" x14ac:dyDescent="0.25">
      <c r="A21" s="13" t="s">
        <v>32</v>
      </c>
    </row>
    <row r="22" spans="1:1" x14ac:dyDescent="0.25">
      <c r="A22" s="13" t="s">
        <v>33</v>
      </c>
    </row>
    <row r="23" spans="1:1" x14ac:dyDescent="0.25">
      <c r="A23" s="13" t="s">
        <v>34</v>
      </c>
    </row>
    <row r="24" spans="1:1" x14ac:dyDescent="0.25">
      <c r="A24" s="13" t="s">
        <v>35</v>
      </c>
    </row>
    <row r="25" spans="1:1" x14ac:dyDescent="0.25">
      <c r="A25" s="13" t="s">
        <v>36</v>
      </c>
    </row>
    <row r="26" spans="1:1" x14ac:dyDescent="0.25">
      <c r="A26" s="13" t="s">
        <v>37</v>
      </c>
    </row>
    <row r="27" spans="1:1" x14ac:dyDescent="0.25">
      <c r="A27" s="13" t="s">
        <v>38</v>
      </c>
    </row>
    <row r="28" spans="1:1" x14ac:dyDescent="0.25">
      <c r="A28" s="13" t="s">
        <v>39</v>
      </c>
    </row>
    <row r="29" spans="1:1" x14ac:dyDescent="0.25">
      <c r="A29" s="13" t="s">
        <v>40</v>
      </c>
    </row>
  </sheetData>
  <printOptions horizontalCentered="1"/>
  <pageMargins left="0.6" right="0.5" top="0.6" bottom="0.7" header="0.3" footer="0.3"/>
  <pageSetup paperSize="9" orientation="portrait" horizontalDpi="4294967295" verticalDpi="4294967295" scale="100" fitToWidth="1" fitToHeight="0"/>
  <headerFooter>
    <oddFooter>&amp;R&amp;8Seite &amp;P von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43"/>
  <sheetViews>
    <sheetView workbookViewId="0" showGridLines="0"/>
  </sheetViews>
  <sheetFormatPr defaultRowHeight="15" outlineLevelRow="0" outlineLevelCol="0" x14ac:dyDescent="55"/>
  <cols>
    <col min="1" max="1" width="58" customWidth="1"/>
    <col min="2" max="2" width="16" customWidth="1"/>
  </cols>
  <sheetData>
    <row r="1" ht="26" customHeight="1" spans="1:1" x14ac:dyDescent="0.25">
      <c r="A1" s="1" t="s">
        <v>41</v>
      </c>
    </row>
    <row r="3" spans="1:1" x14ac:dyDescent="0.25">
      <c r="A3" s="14" t="s">
        <v>42</v>
      </c>
    </row>
    <row r="4" spans="1:2" x14ac:dyDescent="0.25">
      <c r="A4" s="15" t="s">
        <v>13</v>
      </c>
      <c r="B4" s="16">
        <f>SUMIF('Journal'!D10:D69,"Umsatzsteuerpflichtige Betriebseinnahmen",'Journal'!E10:E69)</f>
      </c>
    </row>
    <row r="5" spans="1:2" x14ac:dyDescent="0.25">
      <c r="A5" s="15" t="s">
        <v>14</v>
      </c>
      <c r="B5" s="16">
        <f>SUMIF('Journal'!D10:D69,"Umsatzsteuerfreie Betriebseinnahmen (auch § 13b UStG)",'Journal'!E10:E69)</f>
      </c>
    </row>
    <row r="6" spans="1:2" x14ac:dyDescent="0.25">
      <c r="A6" s="15" t="s">
        <v>15</v>
      </c>
      <c r="B6" s="16">
        <f>SUMIF('Journal'!D10:D69,"Betriebseinnahmen als Kleinunternehmer (§ 19 UStG)",'Journal'!E10:E69)</f>
      </c>
    </row>
    <row r="7" spans="1:2" x14ac:dyDescent="0.25">
      <c r="A7" s="15" t="s">
        <v>16</v>
      </c>
      <c r="B7" s="16">
        <f>SUMIF('Journal'!D10:D69,"Veräußerung oder Entnahme von Anlagevermögen",'Journal'!E10:E69)</f>
      </c>
    </row>
    <row r="8" spans="1:2" x14ac:dyDescent="0.25">
      <c r="A8" s="15" t="s">
        <v>17</v>
      </c>
      <c r="B8" s="16">
        <f>SUMIF('Journal'!D10:D69,"Private Kfz-Nutzung",'Journal'!E10:E69)</f>
      </c>
    </row>
    <row r="9" spans="1:2" x14ac:dyDescent="0.25">
      <c r="A9" s="15" t="s">
        <v>18</v>
      </c>
      <c r="B9" s="16">
        <f>SUMIF('Journal'!D10:D69,"Sonstige Sach-, Nutzungs- und Leistungsentnahmen",'Journal'!E10:E69)</f>
      </c>
    </row>
    <row r="10" spans="1:2" x14ac:dyDescent="0.25">
      <c r="A10" s="15" t="s">
        <v>43</v>
      </c>
      <c r="B10" s="16">
        <f>SUMIF('Journal'!D10:D69,"Umsatzsteuerpflichtige Betriebseinnahmen",'Journal'!F10:F69)+SUMIF('Journal'!D10:D69,"Veräußerung oder Entnahme von Anlagevermögen",'Journal'!F10:F69)+SUMIF('Journal'!D10:D69,"Private Kfz-Nutzung",'Journal'!F10:F69)+SUMIF('Journal'!D10:D69,"Sonstige Sach-, Nutzungs- und Leistungsentnahmen",'Journal'!F10:F69)</f>
      </c>
    </row>
    <row r="11" spans="1:2" x14ac:dyDescent="0.25">
      <c r="A11" s="15" t="s">
        <v>19</v>
      </c>
      <c r="B11" s="16">
        <f>SUMIF('Journal'!D10:D69,"Vom Finanzamt erstattete Umsatzsteuer",'Journal'!E10:E69)</f>
      </c>
    </row>
    <row r="12" spans="1:2" x14ac:dyDescent="0.25">
      <c r="A12" s="17" t="s">
        <v>44</v>
      </c>
      <c r="B12" s="18">
        <f>SUM(B4,B5,B6,B7,B8,B9,B10,B11)</f>
      </c>
    </row>
    <row r="14" spans="1:1" x14ac:dyDescent="0.25">
      <c r="A14" s="14" t="s">
        <v>45</v>
      </c>
    </row>
    <row r="15" spans="1:2" x14ac:dyDescent="0.25">
      <c r="A15" s="15" t="s">
        <v>20</v>
      </c>
      <c r="B15" s="16">
        <f>SUMIF('Journal'!D10:D69,"Waren, Rohstoffe und Hilfsstoffe",'Journal'!E10:E69)</f>
      </c>
    </row>
    <row r="16" spans="1:2" x14ac:dyDescent="0.25">
      <c r="A16" s="15" t="s">
        <v>21</v>
      </c>
      <c r="B16" s="16">
        <f>SUMIF('Journal'!D10:D69,"Bezogene Fremdleistungen",'Journal'!E10:E69)</f>
      </c>
    </row>
    <row r="17" spans="1:2" x14ac:dyDescent="0.25">
      <c r="A17" s="15" t="s">
        <v>22</v>
      </c>
      <c r="B17" s="16">
        <f>SUMIF('Journal'!D10:D69,"Ausgaben für eigenes Personal",'Journal'!E10:E69)</f>
      </c>
    </row>
    <row r="18" spans="1:2" x14ac:dyDescent="0.25">
      <c r="A18" s="15" t="s">
        <v>23</v>
      </c>
      <c r="B18" s="16">
        <f>SUMIF('Journal'!D10:D69,"Abschreibungen (AfA) und geringwertige Wirtschaftsgüter",'Journal'!E10:E69)</f>
      </c>
    </row>
    <row r="19" spans="1:2" x14ac:dyDescent="0.25">
      <c r="A19" s="15" t="s">
        <v>24</v>
      </c>
      <c r="B19" s="16">
        <f>SUMIF('Journal'!D10:D69,"Raumkosten und sonstige Grundstücksaufwendungen",'Journal'!E10:E69)</f>
      </c>
    </row>
    <row r="20" spans="1:2" x14ac:dyDescent="0.25">
      <c r="A20" s="15" t="s">
        <v>25</v>
      </c>
      <c r="B20" s="16">
        <f>SUMIF('Journal'!D10:D69,"Telekommunikation (Telefon, Internet)",'Journal'!E10:E69)</f>
      </c>
    </row>
    <row r="21" spans="1:2" x14ac:dyDescent="0.25">
      <c r="A21" s="15" t="s">
        <v>26</v>
      </c>
      <c r="B21" s="16">
        <f>SUMIF('Journal'!D10:D69,"Reisekosten (Übernachtung, Reisenebenkosten)",'Journal'!E10:E69)</f>
      </c>
    </row>
    <row r="22" spans="1:2" x14ac:dyDescent="0.25">
      <c r="A22" s="15" t="s">
        <v>27</v>
      </c>
      <c r="B22" s="16">
        <f>SUMIF('Journal'!D10:D69,"Fortbildung",'Journal'!E10:E69)</f>
      </c>
    </row>
    <row r="23" spans="1:2" x14ac:dyDescent="0.25">
      <c r="A23" s="15" t="s">
        <v>28</v>
      </c>
      <c r="B23" s="16">
        <f>SUMIF('Journal'!D10:D69,"Rechts- und Steuerberatung, Buchführung",'Journal'!E10:E69)</f>
      </c>
    </row>
    <row r="24" spans="1:2" x14ac:dyDescent="0.25">
      <c r="A24" s="15" t="s">
        <v>29</v>
      </c>
      <c r="B24" s="16">
        <f>SUMIF('Journal'!D10:D69,"Miete und Leasing beweglicher Wirtschaftsgüter (ohne Kfz)",'Journal'!E10:E69)</f>
      </c>
    </row>
    <row r="25" spans="1:2" x14ac:dyDescent="0.25">
      <c r="A25" s="15" t="s">
        <v>30</v>
      </c>
      <c r="B25" s="16">
        <f>SUMIF('Journal'!D10:D69,"Beiträge, Gebühren, Abgaben und Versicherungen (ohne Kfz)",'Journal'!E10:E69)</f>
      </c>
    </row>
    <row r="26" spans="1:2" x14ac:dyDescent="0.25">
      <c r="A26" s="15" t="s">
        <v>31</v>
      </c>
      <c r="B26" s="16">
        <f>SUMIF('Journal'!D10:D69,"Laufende EDV-Kosten",'Journal'!E10:E69)</f>
      </c>
    </row>
    <row r="27" spans="1:2" x14ac:dyDescent="0.25">
      <c r="A27" s="15" t="s">
        <v>32</v>
      </c>
      <c r="B27" s="16">
        <f>SUMIF('Journal'!D10:D69,"Arbeitsmittel und Bürobedarf",'Journal'!E10:E69)</f>
      </c>
    </row>
    <row r="28" spans="1:2" x14ac:dyDescent="0.25">
      <c r="A28" s="15" t="s">
        <v>33</v>
      </c>
      <c r="B28" s="16">
        <f>SUMIF('Journal'!D10:D69,"Werbekosten",'Journal'!E10:E69)</f>
      </c>
    </row>
    <row r="29" spans="1:2" x14ac:dyDescent="0.25">
      <c r="A29" s="15" t="s">
        <v>34</v>
      </c>
      <c r="B29" s="16">
        <f>SUMIF('Journal'!D10:D69,"Schuldzinsen",'Journal'!E10:E69)</f>
      </c>
    </row>
    <row r="30" spans="1:2" x14ac:dyDescent="0.25">
      <c r="A30" s="15" t="s">
        <v>35</v>
      </c>
      <c r="B30" s="16">
        <f>SUMIF('Journal'!D10:D69,"Kfz-Kosten (Leasing, Steuer, Versicherung, Kraftstoff, Reparatur)",'Journal'!E10:E69)</f>
      </c>
    </row>
    <row r="31" spans="1:2" x14ac:dyDescent="0.25">
      <c r="A31" s="15" t="s">
        <v>36</v>
      </c>
      <c r="B31" s="16">
        <f>SUMIF('Journal'!D10:D69,"Betriebliche Fahrten mit privatem Pkw (0,30 € je km)",'Journal'!E10:E69)</f>
      </c>
    </row>
    <row r="32" spans="1:2" x14ac:dyDescent="0.25">
      <c r="A32" s="15" t="s">
        <v>37</v>
      </c>
      <c r="B32" s="16">
        <f>SUMIF('Journal'!D10:D69,"Geschenke bis 50 € je Empfänger und Jahr",'Journal'!E10:E69)</f>
      </c>
    </row>
    <row r="33" spans="1:2" x14ac:dyDescent="0.25">
      <c r="A33" s="15" t="s">
        <v>46</v>
      </c>
      <c r="B33" s="16">
        <f>ROUND(SUMIF('Journal'!D10:D69,"Bewirtungskosten (voller Betrag)",'Journal'!E10:E69)*0.7,2)</f>
      </c>
    </row>
    <row r="34" spans="1:2" x14ac:dyDescent="0.25">
      <c r="A34" s="13" t="s">
        <v>47</v>
      </c>
      <c r="B34" s="19"/>
    </row>
    <row r="35" spans="1:2" x14ac:dyDescent="0.25">
      <c r="A35" s="15" t="s">
        <v>48</v>
      </c>
      <c r="B35" s="16">
        <f>MIN(ROUND(IF(B34="",0,B34)*6,2),1260)</f>
      </c>
    </row>
    <row r="36" spans="1:2" x14ac:dyDescent="0.25">
      <c r="A36" s="15" t="s">
        <v>40</v>
      </c>
      <c r="B36" s="16">
        <f>SUMIF('Journal'!D10:D69,"Übrige Betriebsausgaben",'Journal'!E10:E69)</f>
      </c>
    </row>
    <row r="37" spans="1:2" x14ac:dyDescent="0.25">
      <c r="A37" s="15" t="s">
        <v>49</v>
      </c>
      <c r="B37" s="16">
        <f>SUMIF('Journal'!D10:D69,"Waren, Rohstoffe und Hilfsstoffe",'Journal'!F10:F69)+SUMIF('Journal'!D10:D69,"Bezogene Fremdleistungen",'Journal'!F10:F69)+SUMIF('Journal'!D10:D69,"Ausgaben für eigenes Personal",'Journal'!F10:F69)+SUMIF('Journal'!D10:D69,"Abschreibungen (AfA) und geringwertige Wirtschaftsgüter",'Journal'!F10:F69)+SUMIF('Journal'!D10:D69,"Raumkosten und sonstige Grundstücksaufwendungen",'Journal'!F10:F69)+SUMIF('Journal'!D10:D69,"Telekommunikation (Telefon, Internet)",'Journal'!F10:F69)+SUMIF('Journal'!D10:D69,"Reisekosten (Übernachtung, Reisenebenkosten)",'Journal'!F10:F69)+SUMIF('Journal'!D10:D69,"Fortbildung",'Journal'!F10:F69)+SUMIF('Journal'!D10:D69,"Rechts- und Steuerberatung, Buchführung",'Journal'!F10:F69)+SUMIF('Journal'!D10:D69,"Miete und Leasing beweglicher Wirtschaftsgüter (ohne Kfz)",'Journal'!F10:F69)+SUMIF('Journal'!D10:D69,"Beiträge, Gebühren, Abgaben und Versicherungen (ohne Kfz)",'Journal'!F10:F69)+SUMIF('Journal'!D10:D69,"Laufende EDV-Kosten",'Journal'!F10:F69)+SUMIF('Journal'!D10:D69,"Arbeitsmittel und Bürobedarf",'Journal'!F10:F69)+SUMIF('Journal'!D10:D69,"Werbekosten",'Journal'!F10:F69)+SUMIF('Journal'!D10:D69,"Schuldzinsen",'Journal'!F10:F69)+SUMIF('Journal'!D10:D69,"Kfz-Kosten (Leasing, Steuer, Versicherung, Kraftstoff, Reparatur)",'Journal'!F10:F69)+SUMIF('Journal'!D10:D69,"Betriebliche Fahrten mit privatem Pkw (0,30 € je km)",'Journal'!F10:F69)+SUMIF('Journal'!D10:D69,"Geschenke bis 50 € je Empfänger und Jahr",'Journal'!F10:F69)+SUMIF('Journal'!D10:D69,"Bewirtungskosten (voller Betrag)",'Journal'!F10:F69)+SUMIF('Journal'!D10:D69,"Übrige Betriebsausgaben",'Journal'!F10:F69)</f>
      </c>
    </row>
    <row r="38" spans="1:2" x14ac:dyDescent="0.25">
      <c r="A38" s="15" t="s">
        <v>39</v>
      </c>
      <c r="B38" s="16">
        <f>SUMIF('Journal'!D10:D69,"An das Finanzamt gezahlte Umsatzsteuer",'Journal'!E10:E69)</f>
      </c>
    </row>
    <row r="39" spans="1:2" x14ac:dyDescent="0.25">
      <c r="A39" s="17" t="s">
        <v>50</v>
      </c>
      <c r="B39" s="18">
        <f>SUM(B15,B16,B17,B18,B19,B20,B21,B22,B23,B24,B25,B26,B27,B28,B29,B30,B31,B32,B33,B35,B36,B37,B38)</f>
      </c>
    </row>
    <row r="41" spans="1:2" x14ac:dyDescent="0.25">
      <c r="A41" s="14" t="s">
        <v>51</v>
      </c>
      <c r="B41" s="12">
        <f>B12-B39</f>
      </c>
    </row>
    <row r="43" spans="1:2" x14ac:dyDescent="0.25">
      <c r="A43" s="20" t="s">
        <v>52</v>
      </c>
      <c r="B43" s="20"/>
    </row>
  </sheetData>
  <mergeCells count="1">
    <mergeCell ref="A43:B43"/>
  </mergeCells>
  <hyperlinks>
    <hyperlink ref="A43" r:id="rId1"/>
  </hyperlinks>
  <printOptions horizontalCentered="1"/>
  <pageMargins left="0.6" right="0.5" top="0.6" bottom="0.7" header="0.3" footer="0.3"/>
  <pageSetup paperSize="9" orientation="portrait" horizontalDpi="4294967295" verticalDpi="4294967295" scale="100" fitToWidth="1" fitToHeight="0"/>
  <headerFooter>
    <oddFooter>&amp;R&amp;8Seite &amp;P von &amp;N</oddFooter>
  </headerFooter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Journal</vt:lpstr>
      <vt:lpstr>Kategorien</vt:lpstr>
      <vt:lpstr>Übersicht nach Anlage EÜR</vt:lpstr>
    </vt:vector>
  </TitlesOfParts>
  <Company>simplybills.de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simplybills.de</dc:creator>
  <dc:title>Einnahmen-Überschuss-Rechnung (EÜR)</dc:title>
  <dc:subject>Einnahmen-Überschuss-Rechnung (EÜR): Vorlage von simplybills.de</dc:subject>
  <dc:description/>
  <cp:keywords/>
  <cp:category/>
  <cp:lastModifiedBy>simplybills.de</cp:lastModifiedBy>
  <dcterms:created xsi:type="dcterms:W3CDTF">2026-01-01T00:00:00Z</dcterms:created>
  <dcterms:modified xsi:type="dcterms:W3CDTF">2026-01-01T00:00:00Z</dcterms:modified>
</cp:coreProperties>
</file>